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23256" windowHeight="8856" tabRatio="627" activeTab="4"/>
  </bookViews>
  <sheets>
    <sheet name="7 класс" sheetId="8" r:id="rId1"/>
    <sheet name="8 класс" sheetId="1" r:id="rId2"/>
    <sheet name="9 класс" sheetId="2" r:id="rId3"/>
    <sheet name="10 класс" sheetId="3" r:id="rId4"/>
    <sheet name="11 класс" sheetId="4" r:id="rId5"/>
  </sheets>
  <definedNames>
    <definedName name="_xlnm._FilterDatabase" localSheetId="3" hidden="1">'10 класс'!$B$2:$F$12</definedName>
    <definedName name="_xlnm._FilterDatabase" localSheetId="4" hidden="1">'11 класс'!$B$2:$F$10</definedName>
    <definedName name="_xlnm._FilterDatabase" localSheetId="0" hidden="1">'7 класс'!$B$2:$F$27</definedName>
    <definedName name="_xlnm._FilterDatabase" localSheetId="1" hidden="1">'8 класс'!$B$2:$F$34</definedName>
    <definedName name="_xlnm._FilterDatabase" localSheetId="2" hidden="1">'9 класс'!$B$2:$F$20</definedName>
  </definedNames>
  <calcPr calcId="145621" calcOnSave="0"/>
</workbook>
</file>

<file path=xl/calcChain.xml><?xml version="1.0" encoding="utf-8"?>
<calcChain xmlns="http://schemas.openxmlformats.org/spreadsheetml/2006/main">
  <c r="E4" i="8" l="1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3" i="8"/>
  <c r="E10" i="4" l="1"/>
  <c r="E9" i="4"/>
  <c r="E8" i="4"/>
  <c r="E8" i="3"/>
  <c r="E9" i="3"/>
  <c r="E3" i="3"/>
  <c r="E10" i="3"/>
  <c r="E20" i="2"/>
  <c r="E19" i="2"/>
  <c r="E10" i="1"/>
  <c r="E3" i="1"/>
  <c r="E4" i="1"/>
  <c r="E5" i="1"/>
  <c r="E6" i="1"/>
  <c r="E7" i="1"/>
  <c r="E8" i="1"/>
  <c r="E32" i="1"/>
  <c r="E31" i="1"/>
  <c r="E30" i="1"/>
  <c r="E29" i="1"/>
  <c r="E28" i="1"/>
  <c r="E12" i="3" l="1"/>
  <c r="E34" i="1"/>
  <c r="E33" i="1"/>
  <c r="E11" i="3"/>
  <c r="E5" i="4"/>
  <c r="E7" i="4"/>
  <c r="E6" i="4"/>
  <c r="E3" i="4"/>
  <c r="E4" i="4"/>
  <c r="E11" i="2"/>
  <c r="E6" i="2"/>
  <c r="E7" i="2"/>
  <c r="E5" i="2"/>
  <c r="E9" i="2"/>
  <c r="E8" i="2"/>
  <c r="E10" i="2"/>
  <c r="E9" i="1"/>
  <c r="E6" i="3" l="1"/>
  <c r="E5" i="3"/>
  <c r="E7" i="3"/>
  <c r="E4" i="3"/>
  <c r="E15" i="2"/>
  <c r="E12" i="2"/>
  <c r="E13" i="2"/>
  <c r="E18" i="2"/>
  <c r="E16" i="2"/>
  <c r="E17" i="2"/>
  <c r="E14" i="2"/>
  <c r="E13" i="1"/>
  <c r="E19" i="1"/>
  <c r="E21" i="1"/>
  <c r="E20" i="1"/>
  <c r="E25" i="1"/>
  <c r="E16" i="1"/>
  <c r="E12" i="1"/>
  <c r="E14" i="1"/>
  <c r="E27" i="1"/>
  <c r="E15" i="1"/>
  <c r="E24" i="1"/>
  <c r="E17" i="1"/>
  <c r="E11" i="1"/>
  <c r="E23" i="1"/>
  <c r="E22" i="1"/>
  <c r="E26" i="1"/>
  <c r="E18" i="1"/>
</calcChain>
</file>

<file path=xl/sharedStrings.xml><?xml version="1.0" encoding="utf-8"?>
<sst xmlns="http://schemas.openxmlformats.org/spreadsheetml/2006/main" count="405" uniqueCount="130">
  <si>
    <t>баллы</t>
  </si>
  <si>
    <t xml:space="preserve">макс кол-во баллов </t>
  </si>
  <si>
    <t xml:space="preserve">школа </t>
  </si>
  <si>
    <t>%</t>
  </si>
  <si>
    <t>МБОУ "Коношская СШ имени Н.П. Лавёрова"</t>
  </si>
  <si>
    <t>ФИО учителя</t>
  </si>
  <si>
    <t>ФАМИЛИЯ Имя и Отчество участника</t>
  </si>
  <si>
    <t>Фамилия Имя и Отчество участника</t>
  </si>
  <si>
    <t>Безденежных Дарья Константиновна</t>
  </si>
  <si>
    <t>Мельникова Алина Андреевна</t>
  </si>
  <si>
    <t>Наумов Марк Александрович</t>
  </si>
  <si>
    <t>Никифорова Эвелина Витальевна</t>
  </si>
  <si>
    <t>Новгородова Виталина Алексеевна</t>
  </si>
  <si>
    <t>Симановская Яна Николаевна</t>
  </si>
  <si>
    <t>Сметанина Ульяна Сергеевна</t>
  </si>
  <si>
    <t>Фомина Полина Александровна</t>
  </si>
  <si>
    <t>Юрьева Галина Александровна</t>
  </si>
  <si>
    <t>Грахов Арсений Артемович</t>
  </si>
  <si>
    <t>Трофимова Ирина Алексеевна</t>
  </si>
  <si>
    <t>Горбунова Дарья Михайловна</t>
  </si>
  <si>
    <t>Григорьева Ксения Евгеньевна</t>
  </si>
  <si>
    <t>Ершова Анастасия Сергеевна</t>
  </si>
  <si>
    <t>Жилин Владимир Александрович</t>
  </si>
  <si>
    <t>Золотарёв Артём Михайлович</t>
  </si>
  <si>
    <t>Ковтун Карина Александровна</t>
  </si>
  <si>
    <t>Козенкова Софья Сергеевна</t>
  </si>
  <si>
    <t>Кокачев Климентий Васильевич</t>
  </si>
  <si>
    <t>Корнейчук Ульяна Михайловна</t>
  </si>
  <si>
    <t>Молева Ульяна Андреевна</t>
  </si>
  <si>
    <t>Никифоров Павел Ильич</t>
  </si>
  <si>
    <t>Порохина Елизавета Владимировна</t>
  </si>
  <si>
    <t>Потягов Никита Романович</t>
  </si>
  <si>
    <t>Румянцев Илья Владимирович</t>
  </si>
  <si>
    <t>Савинова Полина Анатольевна</t>
  </si>
  <si>
    <t>Саримсаков Мухаммадюсуф Салимович</t>
  </si>
  <si>
    <t>Симановский Дмитрий Александрович</t>
  </si>
  <si>
    <t>Слюсарь Арсений Иванович</t>
  </si>
  <si>
    <t>Ветошкина Эвелина Андреевна</t>
  </si>
  <si>
    <t>Докучаев Дмитрий Михайлович</t>
  </si>
  <si>
    <t>Лобанов Вадим Вячеславович</t>
  </si>
  <si>
    <t>Лобачев Кирилл Андреевич</t>
  </si>
  <si>
    <t>Сидоров Александр Алексеевич</t>
  </si>
  <si>
    <t>Шалагина Наталья Андреевна</t>
  </si>
  <si>
    <t>Шумихин Егор Дмитриевич</t>
  </si>
  <si>
    <t>Булдаков Вадим Николаевич</t>
  </si>
  <si>
    <t>Ершов Святослав Павлович</t>
  </si>
  <si>
    <t>Куланин Матвей Андреевич</t>
  </si>
  <si>
    <t>Кусочкина Ксения Сергеевна</t>
  </si>
  <si>
    <t>Лукаш Анастасия Павловна</t>
  </si>
  <si>
    <t>Сергеев Матвей Дмитриевич</t>
  </si>
  <si>
    <t>Плахов Денис Михайлович</t>
  </si>
  <si>
    <t>Поздеева Екатерина Сергеевна</t>
  </si>
  <si>
    <t>Лысова Елизавета Юрьевна</t>
  </si>
  <si>
    <t>МБОУ "Коношеозерская СШ им. В.А.Корытова"</t>
  </si>
  <si>
    <t>Наумова В.В.</t>
  </si>
  <si>
    <t>Хохлов Данил Михайлович</t>
  </si>
  <si>
    <t>Смирнов Александр Дмитриевич</t>
  </si>
  <si>
    <t>Аллахвердиева Диана Рафиковна</t>
  </si>
  <si>
    <t>Киселев Максим Александрович</t>
  </si>
  <si>
    <t>Лазаревская Анна Викторовна</t>
  </si>
  <si>
    <t>Мардвин Иван Павлович</t>
  </si>
  <si>
    <t>Мачула Анна Руслановна</t>
  </si>
  <si>
    <t>Смальцев Савелий Иванович</t>
  </si>
  <si>
    <t>Шишкина Александра Николаевна</t>
  </si>
  <si>
    <t>Венцова Дарья Вячеславовна</t>
  </si>
  <si>
    <t>Кашин Илья Витальевич</t>
  </si>
  <si>
    <t>Наумов Вячеслав Александрович</t>
  </si>
  <si>
    <t>Нефедов Денис Юрьевич</t>
  </si>
  <si>
    <t>Старцева Екатерина Вячеславовна</t>
  </si>
  <si>
    <t>Кошкин Владислав Александрович</t>
  </si>
  <si>
    <t>МБОУ"Лесозаводская СШ"</t>
  </si>
  <si>
    <t>Истомина Л.А.</t>
  </si>
  <si>
    <t>Быков Дмитрий Алексеевич</t>
  </si>
  <si>
    <t>Дербитцкий Денис Александрович</t>
  </si>
  <si>
    <t>Вишнякова Эвелина Александровна</t>
  </si>
  <si>
    <t>Вербитцкий Пётр Анатольевич</t>
  </si>
  <si>
    <t>Решетникова Полина Михайловна</t>
  </si>
  <si>
    <t>Григорова Полина Александровна</t>
  </si>
  <si>
    <t>Галашов Николай Васильевич</t>
  </si>
  <si>
    <t>МБОУ "Лесозаводская СШ"</t>
  </si>
  <si>
    <t>Шевлякова Варвара Николаевна</t>
  </si>
  <si>
    <t>Брыкалова Мария Алексеевна</t>
  </si>
  <si>
    <t>Бобров Ярослав Владимирович</t>
  </si>
  <si>
    <t>Шаманова Маргарита Александровна</t>
  </si>
  <si>
    <t>Смирнова Милана Сергеевна</t>
  </si>
  <si>
    <t>Чабан Дарья Руслановна</t>
  </si>
  <si>
    <t>Смирнова Дана Сергеевна</t>
  </si>
  <si>
    <t>Седунова Яна Александровна</t>
  </si>
  <si>
    <t>Харитонова Юлия Михайловна</t>
  </si>
  <si>
    <t>МБОУ "Подюжская СШ им. В.А. Абрамова"</t>
  </si>
  <si>
    <t>Пестерева А.В.</t>
  </si>
  <si>
    <t>Тухватчина Евгения Романовна</t>
  </si>
  <si>
    <t>Руссу Дарина Руслановна</t>
  </si>
  <si>
    <t>МБОУ "Ерцевская СШ им. С.И. Бочарова"</t>
  </si>
  <si>
    <t>Лацис Л.А.</t>
  </si>
  <si>
    <t>Силичева Варвара Дмитриевна</t>
  </si>
  <si>
    <t>Малинина Елизавета Валерьевна</t>
  </si>
  <si>
    <t>Лопатина Варвара Викторовна</t>
  </si>
  <si>
    <t>Седалина Екатерина Александровна</t>
  </si>
  <si>
    <t>Сухнева Юлия Николаевна</t>
  </si>
  <si>
    <t>Орлов Андрей Александрович</t>
  </si>
  <si>
    <t>МБОУ "Тавреньгская СШ"</t>
  </si>
  <si>
    <t xml:space="preserve">Рябова Е. А. </t>
  </si>
  <si>
    <t>Пихтина София Алексеевна</t>
  </si>
  <si>
    <t>Рябов Дмитрий Александрович</t>
  </si>
  <si>
    <t>Калинина Екатерина Алексеевна</t>
  </si>
  <si>
    <t>Курашова Диана Сергеевна</t>
  </si>
  <si>
    <t>Романцев Егор Николаевич</t>
  </si>
  <si>
    <t>Матюнин Роман Владимирович</t>
  </si>
  <si>
    <t>МБОУ "Вохтомская ОШ" СП "Волошская ОШ"</t>
  </si>
  <si>
    <t>Орлина Т.П.</t>
  </si>
  <si>
    <t>Пронин Владимир Алексеевич</t>
  </si>
  <si>
    <t>Вахрушин Сергей Денисович</t>
  </si>
  <si>
    <t>МБОУ "Вохтомская ОШ"</t>
  </si>
  <si>
    <t>Голикова Е.В.</t>
  </si>
  <si>
    <t>Кочетков Даниил Алексеевич</t>
  </si>
  <si>
    <t>Шкрадюк Кирилл Владимирович</t>
  </si>
  <si>
    <t>МБОУ "Климовская СШ"</t>
  </si>
  <si>
    <t>Петров А.Н.</t>
  </si>
  <si>
    <t xml:space="preserve"> Шахов Никита Алексеевич</t>
  </si>
  <si>
    <t>7 класс физика (школьный этап)</t>
  </si>
  <si>
    <t>8 класс физика (школьный этап)</t>
  </si>
  <si>
    <t>9 класс физика (школьный этап)</t>
  </si>
  <si>
    <t>10 класс физика (школьный этап)</t>
  </si>
  <si>
    <t>11 класс физика (школьный этап)</t>
  </si>
  <si>
    <t>победитель</t>
  </si>
  <si>
    <t>призер</t>
  </si>
  <si>
    <t>участник</t>
  </si>
  <si>
    <r>
      <rPr>
        <b/>
        <sz val="10"/>
        <rFont val="Arial"/>
        <family val="2"/>
        <charset val="204"/>
      </rPr>
      <t>победител</t>
    </r>
    <r>
      <rPr>
        <sz val="10"/>
        <rFont val="Arial"/>
        <family val="2"/>
        <charset val="204"/>
      </rPr>
      <t>ь</t>
    </r>
  </si>
  <si>
    <r>
      <rPr>
        <b/>
        <sz val="10"/>
        <rFont val="Arial"/>
        <family val="2"/>
        <charset val="204"/>
      </rPr>
      <t>победите</t>
    </r>
    <r>
      <rPr>
        <sz val="10"/>
        <rFont val="Arial"/>
        <family val="2"/>
        <charset val="204"/>
      </rPr>
      <t>ль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</si>
</sst>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10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name val="Arial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43" fontId="9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4" fillId="0" borderId="0" xfId="0" applyFont="1" applyAlignment="1">
      <alignment horizontal="left" vertical="center" wrapText="1"/>
    </xf>
    <xf numFmtId="1" fontId="5" fillId="0" borderId="1" xfId="0" applyNumberFormat="1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1" fontId="2" fillId="0" borderId="0" xfId="0" applyNumberFormat="1" applyFont="1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8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1" fontId="2" fillId="0" borderId="0" xfId="0" applyNumberFormat="1" applyFont="1" applyBorder="1" applyAlignment="1">
      <alignment horizontal="left"/>
    </xf>
    <xf numFmtId="0" fontId="2" fillId="0" borderId="1" xfId="0" applyFont="1" applyBorder="1"/>
    <xf numFmtId="0" fontId="7" fillId="0" borderId="0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2" fillId="0" borderId="0" xfId="0" applyNumberFormat="1" applyFont="1" applyBorder="1"/>
    <xf numFmtId="2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1" fontId="2" fillId="0" borderId="1" xfId="0" applyNumberFormat="1" applyFont="1" applyBorder="1"/>
    <xf numFmtId="1" fontId="5" fillId="0" borderId="0" xfId="0" applyNumberFormat="1" applyFont="1" applyBorder="1" applyAlignment="1">
      <alignment horizontal="center" vertical="center"/>
    </xf>
    <xf numFmtId="1" fontId="5" fillId="0" borderId="0" xfId="0" applyNumberFormat="1" applyFont="1" applyBorder="1" applyAlignment="1">
      <alignment horizontal="left" vertical="center"/>
    </xf>
    <xf numFmtId="1" fontId="2" fillId="0" borderId="0" xfId="0" applyNumberFormat="1" applyFont="1" applyAlignment="1">
      <alignment horizontal="left"/>
    </xf>
    <xf numFmtId="0" fontId="7" fillId="0" borderId="0" xfId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1" fontId="5" fillId="0" borderId="1" xfId="0" applyNumberFormat="1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left"/>
    </xf>
    <xf numFmtId="0" fontId="7" fillId="0" borderId="1" xfId="1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164" fontId="2" fillId="0" borderId="0" xfId="2" applyNumberFormat="1" applyFont="1" applyAlignment="1">
      <alignment horizontal="left" vertical="center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7"/>
  <sheetViews>
    <sheetView workbookViewId="0">
      <selection activeCell="E8" sqref="E8"/>
    </sheetView>
  </sheetViews>
  <sheetFormatPr defaultRowHeight="13.2" x14ac:dyDescent="0.25"/>
  <cols>
    <col min="2" max="2" width="41.109375" customWidth="1"/>
    <col min="3" max="3" width="42.109375" customWidth="1"/>
    <col min="4" max="5" width="9.109375" style="6" customWidth="1"/>
    <col min="6" max="6" width="31.6640625" customWidth="1"/>
  </cols>
  <sheetData>
    <row r="1" spans="1:8" x14ac:dyDescent="0.25">
      <c r="B1" s="47" t="s">
        <v>120</v>
      </c>
      <c r="C1" s="47"/>
      <c r="D1" s="47"/>
      <c r="E1" s="1"/>
      <c r="F1" s="2" t="s">
        <v>1</v>
      </c>
      <c r="H1" s="4">
        <v>30</v>
      </c>
    </row>
    <row r="2" spans="1:8" x14ac:dyDescent="0.25">
      <c r="B2" s="8" t="s">
        <v>6</v>
      </c>
      <c r="C2" s="1" t="s">
        <v>2</v>
      </c>
      <c r="D2" s="1" t="s">
        <v>0</v>
      </c>
      <c r="E2" s="1" t="s">
        <v>3</v>
      </c>
      <c r="F2" s="2" t="s">
        <v>5</v>
      </c>
    </row>
    <row r="3" spans="1:8" x14ac:dyDescent="0.25">
      <c r="A3" s="3" t="s">
        <v>127</v>
      </c>
      <c r="B3" s="3" t="s">
        <v>96</v>
      </c>
      <c r="C3" s="3" t="s">
        <v>93</v>
      </c>
      <c r="D3" s="5">
        <v>12</v>
      </c>
      <c r="E3" s="7">
        <f>D3*100/30</f>
        <v>40</v>
      </c>
      <c r="F3" s="28" t="s">
        <v>94</v>
      </c>
    </row>
    <row r="4" spans="1:8" x14ac:dyDescent="0.25">
      <c r="A4" s="3" t="s">
        <v>127</v>
      </c>
      <c r="B4" s="3" t="s">
        <v>92</v>
      </c>
      <c r="C4" s="3" t="s">
        <v>93</v>
      </c>
      <c r="D4" s="5">
        <v>1</v>
      </c>
      <c r="E4" s="7">
        <f t="shared" ref="E4:E27" si="0">D4*100/30</f>
        <v>3.3333333333333335</v>
      </c>
      <c r="F4" s="28" t="s">
        <v>94</v>
      </c>
    </row>
    <row r="5" spans="1:8" x14ac:dyDescent="0.25">
      <c r="A5" s="3" t="s">
        <v>127</v>
      </c>
      <c r="B5" s="3" t="s">
        <v>95</v>
      </c>
      <c r="C5" s="3" t="s">
        <v>93</v>
      </c>
      <c r="D5" s="5">
        <v>1</v>
      </c>
      <c r="E5" s="7">
        <f t="shared" si="0"/>
        <v>3.3333333333333335</v>
      </c>
      <c r="F5" s="35" t="s">
        <v>94</v>
      </c>
    </row>
    <row r="6" spans="1:8" x14ac:dyDescent="0.25">
      <c r="A6" s="3" t="s">
        <v>127</v>
      </c>
      <c r="B6" s="14" t="s">
        <v>55</v>
      </c>
      <c r="C6" s="3" t="s">
        <v>53</v>
      </c>
      <c r="D6" s="15">
        <v>5</v>
      </c>
      <c r="E6" s="7">
        <f t="shared" si="0"/>
        <v>16.666666666666668</v>
      </c>
      <c r="F6" s="35" t="s">
        <v>54</v>
      </c>
    </row>
    <row r="7" spans="1:8" x14ac:dyDescent="0.25">
      <c r="A7" s="3" t="s">
        <v>127</v>
      </c>
      <c r="B7" s="14" t="s">
        <v>52</v>
      </c>
      <c r="C7" s="3" t="s">
        <v>53</v>
      </c>
      <c r="D7" s="15">
        <v>1</v>
      </c>
      <c r="E7" s="7">
        <f t="shared" si="0"/>
        <v>3.3333333333333335</v>
      </c>
      <c r="F7" s="35" t="s">
        <v>54</v>
      </c>
    </row>
    <row r="8" spans="1:8" ht="15.6" x14ac:dyDescent="0.25">
      <c r="A8" s="2" t="s">
        <v>125</v>
      </c>
      <c r="B8" s="10" t="s">
        <v>10</v>
      </c>
      <c r="C8" s="3" t="s">
        <v>4</v>
      </c>
      <c r="D8" s="30">
        <v>22</v>
      </c>
      <c r="E8" s="7">
        <f t="shared" si="0"/>
        <v>73.333333333333329</v>
      </c>
      <c r="F8" s="11" t="s">
        <v>16</v>
      </c>
    </row>
    <row r="9" spans="1:8" ht="15.6" x14ac:dyDescent="0.25">
      <c r="A9" s="3" t="s">
        <v>127</v>
      </c>
      <c r="B9" s="10" t="s">
        <v>15</v>
      </c>
      <c r="C9" s="3" t="s">
        <v>4</v>
      </c>
      <c r="D9" s="30">
        <v>10</v>
      </c>
      <c r="E9" s="7">
        <f t="shared" si="0"/>
        <v>33.333333333333336</v>
      </c>
      <c r="F9" s="11" t="s">
        <v>16</v>
      </c>
    </row>
    <row r="10" spans="1:8" ht="15.6" x14ac:dyDescent="0.25">
      <c r="A10" s="3" t="s">
        <v>127</v>
      </c>
      <c r="B10" s="10" t="s">
        <v>9</v>
      </c>
      <c r="C10" s="3" t="s">
        <v>4</v>
      </c>
      <c r="D10" s="30">
        <v>8</v>
      </c>
      <c r="E10" s="7">
        <f t="shared" si="0"/>
        <v>26.666666666666668</v>
      </c>
      <c r="F10" s="11" t="s">
        <v>16</v>
      </c>
    </row>
    <row r="11" spans="1:8" ht="15.6" x14ac:dyDescent="0.25">
      <c r="A11" s="3" t="s">
        <v>127</v>
      </c>
      <c r="B11" s="10" t="s">
        <v>13</v>
      </c>
      <c r="C11" s="3" t="s">
        <v>4</v>
      </c>
      <c r="D11" s="30">
        <v>8</v>
      </c>
      <c r="E11" s="7">
        <f t="shared" si="0"/>
        <v>26.666666666666668</v>
      </c>
      <c r="F11" s="12" t="s">
        <v>18</v>
      </c>
    </row>
    <row r="12" spans="1:8" ht="15.6" x14ac:dyDescent="0.25">
      <c r="A12" s="3" t="s">
        <v>127</v>
      </c>
      <c r="B12" s="10" t="s">
        <v>12</v>
      </c>
      <c r="C12" s="3" t="s">
        <v>4</v>
      </c>
      <c r="D12" s="30">
        <v>7</v>
      </c>
      <c r="E12" s="7">
        <f t="shared" si="0"/>
        <v>23.333333333333332</v>
      </c>
      <c r="F12" s="36" t="s">
        <v>16</v>
      </c>
    </row>
    <row r="13" spans="1:8" ht="15.6" x14ac:dyDescent="0.25">
      <c r="A13" s="3" t="s">
        <v>127</v>
      </c>
      <c r="B13" s="10" t="s">
        <v>17</v>
      </c>
      <c r="C13" s="3" t="s">
        <v>4</v>
      </c>
      <c r="D13" s="30">
        <v>6</v>
      </c>
      <c r="E13" s="7">
        <f t="shared" si="0"/>
        <v>20</v>
      </c>
      <c r="F13" s="29" t="s">
        <v>18</v>
      </c>
    </row>
    <row r="14" spans="1:8" ht="15.6" x14ac:dyDescent="0.25">
      <c r="A14" s="3" t="s">
        <v>127</v>
      </c>
      <c r="B14" s="10" t="s">
        <v>11</v>
      </c>
      <c r="C14" s="3" t="s">
        <v>4</v>
      </c>
      <c r="D14" s="30">
        <v>4</v>
      </c>
      <c r="E14" s="7">
        <f t="shared" si="0"/>
        <v>13.333333333333334</v>
      </c>
      <c r="F14" s="29" t="s">
        <v>18</v>
      </c>
    </row>
    <row r="15" spans="1:8" ht="15.6" x14ac:dyDescent="0.25">
      <c r="A15" s="3" t="s">
        <v>127</v>
      </c>
      <c r="B15" s="10" t="s">
        <v>14</v>
      </c>
      <c r="C15" s="3" t="s">
        <v>4</v>
      </c>
      <c r="D15" s="30">
        <v>1</v>
      </c>
      <c r="E15" s="7">
        <f t="shared" si="0"/>
        <v>3.3333333333333335</v>
      </c>
      <c r="F15" s="29" t="s">
        <v>18</v>
      </c>
    </row>
    <row r="16" spans="1:8" ht="15.6" x14ac:dyDescent="0.25">
      <c r="A16" s="3" t="s">
        <v>127</v>
      </c>
      <c r="B16" s="10" t="s">
        <v>8</v>
      </c>
      <c r="C16" s="3" t="s">
        <v>4</v>
      </c>
      <c r="D16" s="32">
        <v>0</v>
      </c>
      <c r="E16" s="7">
        <f t="shared" si="0"/>
        <v>0</v>
      </c>
      <c r="F16" s="29" t="s">
        <v>18</v>
      </c>
    </row>
    <row r="17" spans="1:6" x14ac:dyDescent="0.25">
      <c r="A17" s="3" t="s">
        <v>127</v>
      </c>
      <c r="B17" s="3" t="s">
        <v>88</v>
      </c>
      <c r="C17" s="3" t="s">
        <v>89</v>
      </c>
      <c r="D17" s="5">
        <v>1</v>
      </c>
      <c r="E17" s="7">
        <f t="shared" si="0"/>
        <v>3.3333333333333335</v>
      </c>
      <c r="F17" s="26" t="s">
        <v>90</v>
      </c>
    </row>
    <row r="18" spans="1:6" x14ac:dyDescent="0.25">
      <c r="A18" s="3" t="s">
        <v>127</v>
      </c>
      <c r="B18" s="3" t="s">
        <v>100</v>
      </c>
      <c r="C18" s="3" t="s">
        <v>101</v>
      </c>
      <c r="D18" s="5">
        <v>3</v>
      </c>
      <c r="E18" s="7">
        <f t="shared" si="0"/>
        <v>10</v>
      </c>
      <c r="F18" s="3" t="s">
        <v>102</v>
      </c>
    </row>
    <row r="19" spans="1:6" x14ac:dyDescent="0.25">
      <c r="A19" s="3" t="s">
        <v>127</v>
      </c>
      <c r="B19" s="22" t="s">
        <v>104</v>
      </c>
      <c r="C19" s="3" t="s">
        <v>101</v>
      </c>
      <c r="D19" s="24">
        <v>3</v>
      </c>
      <c r="E19" s="7">
        <f t="shared" si="0"/>
        <v>10</v>
      </c>
      <c r="F19" s="3" t="s">
        <v>102</v>
      </c>
    </row>
    <row r="20" spans="1:6" x14ac:dyDescent="0.25">
      <c r="A20" s="3" t="s">
        <v>127</v>
      </c>
      <c r="B20" s="22" t="s">
        <v>103</v>
      </c>
      <c r="C20" s="3" t="s">
        <v>101</v>
      </c>
      <c r="D20" s="24">
        <v>0</v>
      </c>
      <c r="E20" s="7">
        <f t="shared" si="0"/>
        <v>0</v>
      </c>
      <c r="F20" s="26" t="s">
        <v>102</v>
      </c>
    </row>
    <row r="21" spans="1:6" x14ac:dyDescent="0.25">
      <c r="A21" s="3" t="s">
        <v>127</v>
      </c>
      <c r="B21" s="3" t="s">
        <v>69</v>
      </c>
      <c r="C21" s="3" t="s">
        <v>70</v>
      </c>
      <c r="D21" s="5">
        <v>9</v>
      </c>
      <c r="E21" s="7">
        <f t="shared" si="0"/>
        <v>30</v>
      </c>
      <c r="F21" s="26" t="s">
        <v>71</v>
      </c>
    </row>
    <row r="22" spans="1:6" x14ac:dyDescent="0.25">
      <c r="A22" s="3" t="s">
        <v>127</v>
      </c>
      <c r="B22" s="3" t="s">
        <v>72</v>
      </c>
      <c r="C22" s="3" t="s">
        <v>70</v>
      </c>
      <c r="D22" s="5">
        <v>7</v>
      </c>
      <c r="E22" s="7">
        <f t="shared" si="0"/>
        <v>23.333333333333332</v>
      </c>
      <c r="F22" s="26" t="s">
        <v>71</v>
      </c>
    </row>
    <row r="23" spans="1:6" x14ac:dyDescent="0.25">
      <c r="A23" s="3" t="s">
        <v>127</v>
      </c>
      <c r="B23" s="3" t="s">
        <v>73</v>
      </c>
      <c r="C23" s="3" t="s">
        <v>70</v>
      </c>
      <c r="D23" s="5">
        <v>3</v>
      </c>
      <c r="E23" s="7">
        <f t="shared" si="0"/>
        <v>10</v>
      </c>
      <c r="F23" s="3" t="s">
        <v>71</v>
      </c>
    </row>
    <row r="24" spans="1:6" x14ac:dyDescent="0.25">
      <c r="A24" s="3" t="s">
        <v>127</v>
      </c>
      <c r="B24" s="3" t="s">
        <v>74</v>
      </c>
      <c r="C24" s="3" t="s">
        <v>70</v>
      </c>
      <c r="D24" s="5">
        <v>3</v>
      </c>
      <c r="E24" s="7">
        <f t="shared" si="0"/>
        <v>10</v>
      </c>
      <c r="F24" s="3" t="s">
        <v>71</v>
      </c>
    </row>
    <row r="25" spans="1:6" x14ac:dyDescent="0.25">
      <c r="A25" s="3" t="s">
        <v>127</v>
      </c>
      <c r="B25" s="3" t="s">
        <v>75</v>
      </c>
      <c r="C25" s="3" t="s">
        <v>70</v>
      </c>
      <c r="D25" s="5">
        <v>3</v>
      </c>
      <c r="E25" s="7">
        <f t="shared" si="0"/>
        <v>10</v>
      </c>
      <c r="F25" s="3" t="s">
        <v>71</v>
      </c>
    </row>
    <row r="26" spans="1:6" x14ac:dyDescent="0.25">
      <c r="A26" s="3" t="s">
        <v>127</v>
      </c>
      <c r="B26" s="3" t="s">
        <v>76</v>
      </c>
      <c r="C26" s="3" t="s">
        <v>70</v>
      </c>
      <c r="D26" s="6">
        <v>1</v>
      </c>
      <c r="E26" s="7">
        <f t="shared" si="0"/>
        <v>3.3333333333333335</v>
      </c>
      <c r="F26" s="26" t="s">
        <v>71</v>
      </c>
    </row>
    <row r="27" spans="1:6" x14ac:dyDescent="0.25">
      <c r="A27" s="3" t="s">
        <v>127</v>
      </c>
      <c r="B27" s="3" t="s">
        <v>77</v>
      </c>
      <c r="C27" s="3" t="s">
        <v>70</v>
      </c>
      <c r="D27" s="6">
        <v>0</v>
      </c>
      <c r="E27" s="7">
        <f t="shared" si="0"/>
        <v>0</v>
      </c>
      <c r="F27" s="26" t="s">
        <v>71</v>
      </c>
    </row>
  </sheetData>
  <autoFilter ref="B2:F27">
    <sortState ref="B3:F27">
      <sortCondition ref="C2:C7"/>
    </sortState>
  </autoFilter>
  <mergeCells count="1">
    <mergeCell ref="B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H34"/>
  <sheetViews>
    <sheetView workbookViewId="0">
      <selection activeCell="E21" sqref="E21"/>
    </sheetView>
  </sheetViews>
  <sheetFormatPr defaultRowHeight="13.2" x14ac:dyDescent="0.25"/>
  <cols>
    <col min="2" max="2" width="36" customWidth="1"/>
    <col min="3" max="3" width="46" customWidth="1"/>
    <col min="4" max="4" width="10.5546875" style="6" customWidth="1"/>
    <col min="5" max="5" width="11.44140625" customWidth="1"/>
    <col min="6" max="6" width="35.88671875" customWidth="1"/>
    <col min="7" max="7" width="19.33203125" customWidth="1"/>
  </cols>
  <sheetData>
    <row r="1" spans="1:8" x14ac:dyDescent="0.25">
      <c r="B1" s="47" t="s">
        <v>121</v>
      </c>
      <c r="C1" s="47"/>
      <c r="D1" s="47"/>
      <c r="E1" s="1"/>
      <c r="F1" s="1"/>
    </row>
    <row r="2" spans="1:8" x14ac:dyDescent="0.25">
      <c r="B2" s="8" t="s">
        <v>7</v>
      </c>
      <c r="C2" s="1" t="s">
        <v>2</v>
      </c>
      <c r="D2" s="1" t="s">
        <v>0</v>
      </c>
      <c r="E2" s="2" t="s">
        <v>3</v>
      </c>
      <c r="F2" s="2" t="s">
        <v>5</v>
      </c>
      <c r="G2" s="2" t="s">
        <v>1</v>
      </c>
      <c r="H2" s="2">
        <v>30</v>
      </c>
    </row>
    <row r="3" spans="1:8" x14ac:dyDescent="0.25">
      <c r="A3" s="3" t="s">
        <v>127</v>
      </c>
      <c r="B3" s="19" t="s">
        <v>112</v>
      </c>
      <c r="C3" s="3" t="s">
        <v>113</v>
      </c>
      <c r="D3" s="5">
        <v>12.5</v>
      </c>
      <c r="E3" s="7">
        <f>12.5*100/30</f>
        <v>41.666666666666664</v>
      </c>
      <c r="F3" s="42" t="s">
        <v>114</v>
      </c>
    </row>
    <row r="4" spans="1:8" x14ac:dyDescent="0.25">
      <c r="A4" s="3" t="s">
        <v>127</v>
      </c>
      <c r="B4" s="19" t="s">
        <v>111</v>
      </c>
      <c r="C4" s="3" t="s">
        <v>109</v>
      </c>
      <c r="D4" s="5">
        <v>11</v>
      </c>
      <c r="E4" s="7">
        <f>11*100/30</f>
        <v>36.666666666666664</v>
      </c>
      <c r="F4" s="42" t="s">
        <v>110</v>
      </c>
    </row>
    <row r="5" spans="1:8" x14ac:dyDescent="0.25">
      <c r="A5" s="3" t="s">
        <v>127</v>
      </c>
      <c r="B5" s="19" t="s">
        <v>108</v>
      </c>
      <c r="C5" s="3" t="s">
        <v>109</v>
      </c>
      <c r="D5" s="5">
        <v>6</v>
      </c>
      <c r="E5" s="7">
        <f>6*100/30</f>
        <v>20</v>
      </c>
      <c r="F5" s="42" t="s">
        <v>110</v>
      </c>
    </row>
    <row r="6" spans="1:8" x14ac:dyDescent="0.25">
      <c r="A6" s="2" t="s">
        <v>125</v>
      </c>
      <c r="B6" s="22" t="s">
        <v>99</v>
      </c>
      <c r="C6" s="3" t="s">
        <v>93</v>
      </c>
      <c r="D6" s="23">
        <v>15</v>
      </c>
      <c r="E6" s="21">
        <f>15*100/30</f>
        <v>50</v>
      </c>
      <c r="F6" s="44" t="s">
        <v>94</v>
      </c>
    </row>
    <row r="7" spans="1:8" x14ac:dyDescent="0.25">
      <c r="A7" s="3" t="s">
        <v>127</v>
      </c>
      <c r="B7" s="3" t="s">
        <v>98</v>
      </c>
      <c r="C7" s="3" t="s">
        <v>93</v>
      </c>
      <c r="D7" s="20">
        <v>9</v>
      </c>
      <c r="E7" s="21">
        <f>9*100/30</f>
        <v>30</v>
      </c>
      <c r="F7" s="44" t="s">
        <v>94</v>
      </c>
    </row>
    <row r="8" spans="1:8" x14ac:dyDescent="0.25">
      <c r="A8" s="3" t="s">
        <v>127</v>
      </c>
      <c r="B8" s="19" t="s">
        <v>97</v>
      </c>
      <c r="C8" s="3" t="s">
        <v>93</v>
      </c>
      <c r="D8" s="20">
        <v>8</v>
      </c>
      <c r="E8" s="21">
        <f>8*100/30</f>
        <v>26.666666666666668</v>
      </c>
      <c r="F8" s="42" t="s">
        <v>94</v>
      </c>
    </row>
    <row r="9" spans="1:8" x14ac:dyDescent="0.25">
      <c r="A9" s="3" t="s">
        <v>128</v>
      </c>
      <c r="B9" s="17" t="s">
        <v>56</v>
      </c>
      <c r="C9" s="3" t="s">
        <v>53</v>
      </c>
      <c r="D9" s="5">
        <v>20</v>
      </c>
      <c r="E9" s="7">
        <f t="shared" ref="E9:E27" si="0">D9*100/30</f>
        <v>66.666666666666671</v>
      </c>
      <c r="F9" s="42" t="s">
        <v>54</v>
      </c>
    </row>
    <row r="10" spans="1:8" ht="15.6" x14ac:dyDescent="0.25">
      <c r="A10" s="3" t="s">
        <v>129</v>
      </c>
      <c r="B10" s="10" t="s">
        <v>33</v>
      </c>
      <c r="C10" s="3" t="s">
        <v>4</v>
      </c>
      <c r="D10" s="30">
        <v>21</v>
      </c>
      <c r="E10" s="45">
        <f t="shared" si="0"/>
        <v>70</v>
      </c>
      <c r="F10" s="41" t="s">
        <v>16</v>
      </c>
    </row>
    <row r="11" spans="1:8" ht="15.6" x14ac:dyDescent="0.25">
      <c r="A11" s="2" t="s">
        <v>126</v>
      </c>
      <c r="B11" s="10" t="s">
        <v>32</v>
      </c>
      <c r="C11" s="3" t="s">
        <v>4</v>
      </c>
      <c r="D11" s="30">
        <v>19.5</v>
      </c>
      <c r="E11" s="13">
        <f t="shared" si="0"/>
        <v>65</v>
      </c>
      <c r="F11" s="41" t="s">
        <v>16</v>
      </c>
    </row>
    <row r="12" spans="1:8" ht="15.6" x14ac:dyDescent="0.25">
      <c r="A12" s="2" t="s">
        <v>126</v>
      </c>
      <c r="B12" s="10" t="s">
        <v>26</v>
      </c>
      <c r="C12" s="3" t="s">
        <v>4</v>
      </c>
      <c r="D12" s="30">
        <v>18</v>
      </c>
      <c r="E12" s="13">
        <f t="shared" si="0"/>
        <v>60</v>
      </c>
      <c r="F12" s="43" t="s">
        <v>18</v>
      </c>
    </row>
    <row r="13" spans="1:8" ht="15.6" x14ac:dyDescent="0.25">
      <c r="A13" s="2" t="s">
        <v>126</v>
      </c>
      <c r="B13" s="10" t="s">
        <v>20</v>
      </c>
      <c r="C13" s="3" t="s">
        <v>4</v>
      </c>
      <c r="D13" s="30">
        <v>16</v>
      </c>
      <c r="E13" s="13">
        <f t="shared" si="0"/>
        <v>53.333333333333336</v>
      </c>
      <c r="F13" s="43" t="s">
        <v>18</v>
      </c>
    </row>
    <row r="14" spans="1:8" ht="15.6" x14ac:dyDescent="0.25">
      <c r="A14" s="2" t="s">
        <v>126</v>
      </c>
      <c r="B14" s="10" t="s">
        <v>27</v>
      </c>
      <c r="C14" s="3" t="s">
        <v>4</v>
      </c>
      <c r="D14" s="30">
        <v>16</v>
      </c>
      <c r="E14" s="13">
        <f t="shared" si="0"/>
        <v>53.333333333333336</v>
      </c>
      <c r="F14" s="41" t="s">
        <v>16</v>
      </c>
    </row>
    <row r="15" spans="1:8" ht="15.6" x14ac:dyDescent="0.25">
      <c r="A15" s="2" t="s">
        <v>126</v>
      </c>
      <c r="B15" s="10" t="s">
        <v>29</v>
      </c>
      <c r="C15" s="3" t="s">
        <v>4</v>
      </c>
      <c r="D15" s="30">
        <v>14.5</v>
      </c>
      <c r="E15" s="13">
        <f t="shared" si="0"/>
        <v>48.333333333333336</v>
      </c>
      <c r="F15" s="41" t="s">
        <v>16</v>
      </c>
    </row>
    <row r="16" spans="1:8" ht="15.6" x14ac:dyDescent="0.25">
      <c r="A16" s="3" t="s">
        <v>127</v>
      </c>
      <c r="B16" s="10" t="s">
        <v>25</v>
      </c>
      <c r="C16" s="3" t="s">
        <v>4</v>
      </c>
      <c r="D16" s="30">
        <v>12.5</v>
      </c>
      <c r="E16" s="13">
        <f t="shared" si="0"/>
        <v>41.666666666666664</v>
      </c>
      <c r="F16" s="43" t="s">
        <v>18</v>
      </c>
    </row>
    <row r="17" spans="1:6" ht="15.6" x14ac:dyDescent="0.25">
      <c r="A17" s="3" t="s">
        <v>127</v>
      </c>
      <c r="B17" s="10" t="s">
        <v>31</v>
      </c>
      <c r="C17" s="3" t="s">
        <v>4</v>
      </c>
      <c r="D17" s="30">
        <v>12</v>
      </c>
      <c r="E17" s="13">
        <f t="shared" si="0"/>
        <v>40</v>
      </c>
      <c r="F17" s="43" t="s">
        <v>18</v>
      </c>
    </row>
    <row r="18" spans="1:6" ht="15.6" x14ac:dyDescent="0.25">
      <c r="A18" s="3" t="s">
        <v>127</v>
      </c>
      <c r="B18" s="10" t="s">
        <v>19</v>
      </c>
      <c r="C18" s="3" t="s">
        <v>4</v>
      </c>
      <c r="D18" s="30">
        <v>10.5</v>
      </c>
      <c r="E18" s="13">
        <f t="shared" si="0"/>
        <v>35</v>
      </c>
      <c r="F18" s="43" t="s">
        <v>18</v>
      </c>
    </row>
    <row r="19" spans="1:6" ht="15.6" x14ac:dyDescent="0.25">
      <c r="A19" s="3" t="s">
        <v>127</v>
      </c>
      <c r="B19" s="10" t="s">
        <v>21</v>
      </c>
      <c r="C19" s="3" t="s">
        <v>4</v>
      </c>
      <c r="D19" s="30">
        <v>9.5</v>
      </c>
      <c r="E19" s="13">
        <f t="shared" si="0"/>
        <v>31.666666666666668</v>
      </c>
      <c r="F19" s="43" t="s">
        <v>18</v>
      </c>
    </row>
    <row r="20" spans="1:6" ht="15.6" x14ac:dyDescent="0.25">
      <c r="A20" s="3" t="s">
        <v>127</v>
      </c>
      <c r="B20" s="10" t="s">
        <v>23</v>
      </c>
      <c r="C20" s="3" t="s">
        <v>4</v>
      </c>
      <c r="D20" s="30">
        <v>9</v>
      </c>
      <c r="E20" s="13">
        <f t="shared" si="0"/>
        <v>30</v>
      </c>
      <c r="F20" s="43" t="s">
        <v>18</v>
      </c>
    </row>
    <row r="21" spans="1:6" ht="15.6" x14ac:dyDescent="0.25">
      <c r="A21" s="3" t="s">
        <v>127</v>
      </c>
      <c r="B21" s="10" t="s">
        <v>22</v>
      </c>
      <c r="C21" s="3" t="s">
        <v>4</v>
      </c>
      <c r="D21" s="33">
        <v>8.5</v>
      </c>
      <c r="E21" s="13">
        <f t="shared" si="0"/>
        <v>28.333333333333332</v>
      </c>
      <c r="F21" s="37" t="s">
        <v>16</v>
      </c>
    </row>
    <row r="22" spans="1:6" ht="27.6" x14ac:dyDescent="0.25">
      <c r="A22" s="3" t="s">
        <v>127</v>
      </c>
      <c r="B22" s="10" t="s">
        <v>35</v>
      </c>
      <c r="C22" s="3" t="s">
        <v>4</v>
      </c>
      <c r="D22" s="30">
        <v>8</v>
      </c>
      <c r="E22" s="13">
        <f t="shared" si="0"/>
        <v>26.666666666666668</v>
      </c>
      <c r="F22" s="37" t="s">
        <v>16</v>
      </c>
    </row>
    <row r="23" spans="1:6" ht="27.6" x14ac:dyDescent="0.25">
      <c r="A23" s="3" t="s">
        <v>127</v>
      </c>
      <c r="B23" s="10" t="s">
        <v>34</v>
      </c>
      <c r="C23" s="3" t="s">
        <v>4</v>
      </c>
      <c r="D23" s="30">
        <v>7</v>
      </c>
      <c r="E23" s="13">
        <f t="shared" si="0"/>
        <v>23.333333333333332</v>
      </c>
      <c r="F23" s="39" t="s">
        <v>18</v>
      </c>
    </row>
    <row r="24" spans="1:6" ht="15.6" x14ac:dyDescent="0.25">
      <c r="A24" s="3" t="s">
        <v>127</v>
      </c>
      <c r="B24" s="10" t="s">
        <v>30</v>
      </c>
      <c r="C24" s="3" t="s">
        <v>4</v>
      </c>
      <c r="D24" s="30">
        <v>5.5</v>
      </c>
      <c r="E24" s="13">
        <f t="shared" si="0"/>
        <v>18.333333333333332</v>
      </c>
      <c r="F24" s="39" t="s">
        <v>18</v>
      </c>
    </row>
    <row r="25" spans="1:6" ht="15.6" x14ac:dyDescent="0.25">
      <c r="A25" s="3" t="s">
        <v>127</v>
      </c>
      <c r="B25" s="10" t="s">
        <v>24</v>
      </c>
      <c r="C25" s="3" t="s">
        <v>4</v>
      </c>
      <c r="D25" s="30">
        <v>4.5</v>
      </c>
      <c r="E25" s="13">
        <f t="shared" si="0"/>
        <v>15</v>
      </c>
      <c r="F25" s="37" t="s">
        <v>16</v>
      </c>
    </row>
    <row r="26" spans="1:6" ht="15.6" x14ac:dyDescent="0.25">
      <c r="A26" s="3" t="s">
        <v>127</v>
      </c>
      <c r="B26" s="10" t="s">
        <v>36</v>
      </c>
      <c r="C26" s="3" t="s">
        <v>4</v>
      </c>
      <c r="D26" s="30">
        <v>4.5</v>
      </c>
      <c r="E26" s="13">
        <f t="shared" si="0"/>
        <v>15</v>
      </c>
      <c r="F26" s="37" t="s">
        <v>16</v>
      </c>
    </row>
    <row r="27" spans="1:6" ht="15.6" x14ac:dyDescent="0.25">
      <c r="A27" s="3" t="s">
        <v>127</v>
      </c>
      <c r="B27" s="10" t="s">
        <v>28</v>
      </c>
      <c r="C27" s="3" t="s">
        <v>4</v>
      </c>
      <c r="D27" s="30">
        <v>2.5</v>
      </c>
      <c r="E27" s="13">
        <f t="shared" si="0"/>
        <v>8.3333333333333339</v>
      </c>
      <c r="F27" s="39" t="s">
        <v>18</v>
      </c>
    </row>
    <row r="28" spans="1:6" x14ac:dyDescent="0.25">
      <c r="A28" s="3" t="s">
        <v>127</v>
      </c>
      <c r="B28" s="3" t="s">
        <v>78</v>
      </c>
      <c r="C28" s="3" t="s">
        <v>79</v>
      </c>
      <c r="D28" s="5">
        <v>8.5</v>
      </c>
      <c r="E28" s="7">
        <f>8.5*100/30</f>
        <v>28.333333333333332</v>
      </c>
      <c r="F28" s="38" t="s">
        <v>71</v>
      </c>
    </row>
    <row r="29" spans="1:6" x14ac:dyDescent="0.25">
      <c r="A29" s="3" t="s">
        <v>127</v>
      </c>
      <c r="B29" s="3" t="s">
        <v>80</v>
      </c>
      <c r="C29" s="3" t="s">
        <v>79</v>
      </c>
      <c r="D29" s="5">
        <v>7</v>
      </c>
      <c r="E29" s="7">
        <f>7*100/30</f>
        <v>23.333333333333332</v>
      </c>
      <c r="F29" s="38" t="s">
        <v>71</v>
      </c>
    </row>
    <row r="30" spans="1:6" x14ac:dyDescent="0.25">
      <c r="A30" s="3" t="s">
        <v>127</v>
      </c>
      <c r="B30" s="3" t="s">
        <v>81</v>
      </c>
      <c r="C30" s="3" t="s">
        <v>79</v>
      </c>
      <c r="D30" s="5">
        <v>5.5</v>
      </c>
      <c r="E30" s="7">
        <f>5.5*100/30</f>
        <v>18.333333333333332</v>
      </c>
      <c r="F30" s="38" t="s">
        <v>71</v>
      </c>
    </row>
    <row r="31" spans="1:6" x14ac:dyDescent="0.25">
      <c r="A31" s="3" t="s">
        <v>127</v>
      </c>
      <c r="B31" s="3" t="s">
        <v>82</v>
      </c>
      <c r="C31" s="3" t="s">
        <v>79</v>
      </c>
      <c r="D31" s="5">
        <v>5</v>
      </c>
      <c r="E31" s="7">
        <f>5*100/30</f>
        <v>16.666666666666668</v>
      </c>
      <c r="F31" s="38" t="s">
        <v>71</v>
      </c>
    </row>
    <row r="32" spans="1:6" x14ac:dyDescent="0.25">
      <c r="A32" s="3" t="s">
        <v>127</v>
      </c>
      <c r="B32" s="3" t="s">
        <v>83</v>
      </c>
      <c r="C32" s="3" t="s">
        <v>79</v>
      </c>
      <c r="D32" s="5">
        <v>5</v>
      </c>
      <c r="E32" s="7">
        <f>5*100/30</f>
        <v>16.666666666666668</v>
      </c>
      <c r="F32" s="38" t="s">
        <v>71</v>
      </c>
    </row>
    <row r="33" spans="1:6" x14ac:dyDescent="0.25">
      <c r="A33" s="3" t="s">
        <v>127</v>
      </c>
      <c r="B33" t="s">
        <v>105</v>
      </c>
      <c r="C33" t="s">
        <v>101</v>
      </c>
      <c r="D33" s="6">
        <v>9.5</v>
      </c>
      <c r="E33" s="25">
        <f>D33*100/30</f>
        <v>31.666666666666668</v>
      </c>
      <c r="F33" s="46" t="s">
        <v>102</v>
      </c>
    </row>
    <row r="34" spans="1:6" x14ac:dyDescent="0.25">
      <c r="A34" s="3" t="s">
        <v>127</v>
      </c>
      <c r="B34" s="22" t="s">
        <v>106</v>
      </c>
      <c r="C34" t="s">
        <v>101</v>
      </c>
      <c r="D34" s="24">
        <v>5.5</v>
      </c>
      <c r="E34" s="25">
        <f>D34*100/30</f>
        <v>18.333333333333332</v>
      </c>
      <c r="F34" s="40" t="s">
        <v>102</v>
      </c>
    </row>
  </sheetData>
  <autoFilter ref="B2:F34">
    <sortState ref="B3:F34">
      <sortCondition ref="C2:C7"/>
    </sortState>
  </autoFilter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20"/>
  <sheetViews>
    <sheetView workbookViewId="0">
      <selection activeCell="E15" sqref="E15"/>
    </sheetView>
  </sheetViews>
  <sheetFormatPr defaultRowHeight="13.2" x14ac:dyDescent="0.25"/>
  <cols>
    <col min="2" max="2" width="41" customWidth="1"/>
    <col min="3" max="3" width="39.5546875" style="6" customWidth="1"/>
    <col min="4" max="4" width="11.5546875" style="6" customWidth="1"/>
    <col min="5" max="5" width="11.6640625" customWidth="1"/>
    <col min="6" max="6" width="34.109375" customWidth="1"/>
    <col min="7" max="7" width="12.109375" customWidth="1"/>
  </cols>
  <sheetData>
    <row r="1" spans="1:8" x14ac:dyDescent="0.25">
      <c r="B1" s="47" t="s">
        <v>122</v>
      </c>
      <c r="C1" s="47"/>
      <c r="D1" s="47"/>
      <c r="E1" s="1"/>
      <c r="F1" s="1"/>
    </row>
    <row r="2" spans="1:8" x14ac:dyDescent="0.25">
      <c r="A2" s="3"/>
      <c r="B2" s="9" t="s">
        <v>7</v>
      </c>
      <c r="C2" s="1" t="s">
        <v>2</v>
      </c>
      <c r="D2" s="1" t="s">
        <v>0</v>
      </c>
      <c r="E2" s="1" t="s">
        <v>3</v>
      </c>
      <c r="F2" s="2" t="s">
        <v>5</v>
      </c>
      <c r="G2" s="2" t="s">
        <v>1</v>
      </c>
      <c r="H2" s="2">
        <v>30</v>
      </c>
    </row>
    <row r="3" spans="1:8" x14ac:dyDescent="0.25">
      <c r="A3" s="3" t="s">
        <v>127</v>
      </c>
      <c r="B3" s="3" t="s">
        <v>115</v>
      </c>
      <c r="C3" s="3" t="s">
        <v>113</v>
      </c>
      <c r="D3" s="5">
        <v>8</v>
      </c>
      <c r="E3" s="7">
        <v>26.6</v>
      </c>
      <c r="F3" s="42" t="s">
        <v>114</v>
      </c>
    </row>
    <row r="4" spans="1:8" x14ac:dyDescent="0.25">
      <c r="A4" s="3" t="s">
        <v>127</v>
      </c>
      <c r="B4" s="3" t="s">
        <v>116</v>
      </c>
      <c r="C4" s="3" t="s">
        <v>113</v>
      </c>
      <c r="D4" s="5">
        <v>8</v>
      </c>
      <c r="E4" s="7">
        <v>26.6</v>
      </c>
      <c r="F4" s="42" t="s">
        <v>114</v>
      </c>
    </row>
    <row r="5" spans="1:8" x14ac:dyDescent="0.25">
      <c r="A5" s="2" t="s">
        <v>125</v>
      </c>
      <c r="B5" s="14" t="s">
        <v>60</v>
      </c>
      <c r="C5" s="3" t="s">
        <v>53</v>
      </c>
      <c r="D5" s="15">
        <v>19</v>
      </c>
      <c r="E5" s="7">
        <f t="shared" ref="E5:E18" si="0">D5*100/30</f>
        <v>63.333333333333336</v>
      </c>
      <c r="F5" s="42" t="s">
        <v>54</v>
      </c>
    </row>
    <row r="6" spans="1:8" x14ac:dyDescent="0.25">
      <c r="A6" s="2" t="s">
        <v>126</v>
      </c>
      <c r="B6" s="14" t="s">
        <v>62</v>
      </c>
      <c r="C6" s="3" t="s">
        <v>53</v>
      </c>
      <c r="D6" s="15">
        <v>14</v>
      </c>
      <c r="E6" s="7">
        <f t="shared" si="0"/>
        <v>46.666666666666664</v>
      </c>
      <c r="F6" s="42" t="s">
        <v>54</v>
      </c>
    </row>
    <row r="7" spans="1:8" x14ac:dyDescent="0.25">
      <c r="A7" s="3" t="s">
        <v>127</v>
      </c>
      <c r="B7" s="14" t="s">
        <v>61</v>
      </c>
      <c r="C7" s="3" t="s">
        <v>53</v>
      </c>
      <c r="D7" s="15">
        <v>8</v>
      </c>
      <c r="E7" s="7">
        <f t="shared" si="0"/>
        <v>26.666666666666668</v>
      </c>
      <c r="F7" s="42" t="s">
        <v>54</v>
      </c>
    </row>
    <row r="8" spans="1:8" x14ac:dyDescent="0.25">
      <c r="A8" s="3" t="s">
        <v>127</v>
      </c>
      <c r="B8" s="14" t="s">
        <v>58</v>
      </c>
      <c r="C8" s="3" t="s">
        <v>53</v>
      </c>
      <c r="D8" s="15">
        <v>7</v>
      </c>
      <c r="E8" s="7">
        <f t="shared" si="0"/>
        <v>23.333333333333332</v>
      </c>
      <c r="F8" s="42" t="s">
        <v>54</v>
      </c>
    </row>
    <row r="9" spans="1:8" x14ac:dyDescent="0.25">
      <c r="A9" s="3" t="s">
        <v>127</v>
      </c>
      <c r="B9" s="14" t="s">
        <v>59</v>
      </c>
      <c r="C9" s="3" t="s">
        <v>53</v>
      </c>
      <c r="D9" s="15">
        <v>7</v>
      </c>
      <c r="E9" s="7">
        <f t="shared" si="0"/>
        <v>23.333333333333332</v>
      </c>
      <c r="F9" s="42" t="s">
        <v>54</v>
      </c>
    </row>
    <row r="10" spans="1:8" x14ac:dyDescent="0.25">
      <c r="A10" s="3" t="s">
        <v>127</v>
      </c>
      <c r="B10" s="14" t="s">
        <v>57</v>
      </c>
      <c r="C10" s="3" t="s">
        <v>53</v>
      </c>
      <c r="D10" s="15">
        <v>3</v>
      </c>
      <c r="E10" s="7">
        <f t="shared" si="0"/>
        <v>10</v>
      </c>
      <c r="F10" s="38" t="s">
        <v>54</v>
      </c>
    </row>
    <row r="11" spans="1:8" x14ac:dyDescent="0.25">
      <c r="A11" s="3" t="s">
        <v>127</v>
      </c>
      <c r="B11" s="14" t="s">
        <v>63</v>
      </c>
      <c r="C11" s="3" t="s">
        <v>53</v>
      </c>
      <c r="D11" s="15">
        <v>1</v>
      </c>
      <c r="E11" s="7">
        <f t="shared" si="0"/>
        <v>3.3333333333333335</v>
      </c>
      <c r="F11" s="38" t="s">
        <v>54</v>
      </c>
    </row>
    <row r="12" spans="1:8" ht="15.6" x14ac:dyDescent="0.25">
      <c r="A12" s="3" t="s">
        <v>125</v>
      </c>
      <c r="B12" s="10" t="s">
        <v>39</v>
      </c>
      <c r="C12" s="3" t="s">
        <v>4</v>
      </c>
      <c r="D12" s="30">
        <v>26</v>
      </c>
      <c r="E12" s="7">
        <f t="shared" si="0"/>
        <v>86.666666666666671</v>
      </c>
      <c r="F12" s="37" t="s">
        <v>16</v>
      </c>
    </row>
    <row r="13" spans="1:8" ht="15.6" x14ac:dyDescent="0.25">
      <c r="A13" s="2" t="s">
        <v>126</v>
      </c>
      <c r="B13" s="10" t="s">
        <v>40</v>
      </c>
      <c r="C13" s="3" t="s">
        <v>4</v>
      </c>
      <c r="D13" s="30">
        <v>17</v>
      </c>
      <c r="E13" s="7">
        <f t="shared" si="0"/>
        <v>56.666666666666664</v>
      </c>
      <c r="F13" s="39" t="s">
        <v>18</v>
      </c>
    </row>
    <row r="14" spans="1:8" ht="15.6" x14ac:dyDescent="0.25">
      <c r="A14" s="2" t="s">
        <v>126</v>
      </c>
      <c r="B14" s="10" t="s">
        <v>37</v>
      </c>
      <c r="C14" s="3" t="s">
        <v>4</v>
      </c>
      <c r="D14" s="30">
        <v>16</v>
      </c>
      <c r="E14" s="7">
        <f t="shared" si="0"/>
        <v>53.333333333333336</v>
      </c>
      <c r="F14" s="37" t="s">
        <v>16</v>
      </c>
    </row>
    <row r="15" spans="1:8" ht="15.6" x14ac:dyDescent="0.25">
      <c r="A15" s="2" t="s">
        <v>126</v>
      </c>
      <c r="B15" s="10" t="s">
        <v>38</v>
      </c>
      <c r="C15" s="3" t="s">
        <v>4</v>
      </c>
      <c r="D15" s="30">
        <v>14</v>
      </c>
      <c r="E15" s="7">
        <f t="shared" si="0"/>
        <v>46.666666666666664</v>
      </c>
      <c r="F15" s="37" t="s">
        <v>16</v>
      </c>
    </row>
    <row r="16" spans="1:8" ht="15.6" x14ac:dyDescent="0.25">
      <c r="A16" s="3" t="s">
        <v>127</v>
      </c>
      <c r="B16" s="10" t="s">
        <v>42</v>
      </c>
      <c r="C16" s="3" t="s">
        <v>4</v>
      </c>
      <c r="D16" s="30">
        <v>13</v>
      </c>
      <c r="E16" s="7">
        <f t="shared" si="0"/>
        <v>43.333333333333336</v>
      </c>
      <c r="F16" s="37" t="s">
        <v>16</v>
      </c>
    </row>
    <row r="17" spans="1:6" ht="15.6" x14ac:dyDescent="0.25">
      <c r="A17" s="3" t="s">
        <v>127</v>
      </c>
      <c r="B17" s="10" t="s">
        <v>43</v>
      </c>
      <c r="C17" s="3" t="s">
        <v>4</v>
      </c>
      <c r="D17" s="30">
        <v>10</v>
      </c>
      <c r="E17" s="7">
        <f t="shared" si="0"/>
        <v>33.333333333333336</v>
      </c>
      <c r="F17" s="37" t="s">
        <v>16</v>
      </c>
    </row>
    <row r="18" spans="1:6" ht="15.6" x14ac:dyDescent="0.25">
      <c r="A18" s="3" t="s">
        <v>127</v>
      </c>
      <c r="B18" s="10" t="s">
        <v>41</v>
      </c>
      <c r="C18" s="3" t="s">
        <v>4</v>
      </c>
      <c r="D18" s="30">
        <v>4</v>
      </c>
      <c r="E18" s="7">
        <f t="shared" si="0"/>
        <v>13.333333333333334</v>
      </c>
      <c r="F18" s="39" t="s">
        <v>18</v>
      </c>
    </row>
    <row r="19" spans="1:6" x14ac:dyDescent="0.25">
      <c r="A19" s="3" t="s">
        <v>127</v>
      </c>
      <c r="B19" s="19" t="s">
        <v>84</v>
      </c>
      <c r="C19" s="3" t="s">
        <v>79</v>
      </c>
      <c r="D19" s="5">
        <v>4</v>
      </c>
      <c r="E19" s="7">
        <f>4*100/30</f>
        <v>13.333333333333334</v>
      </c>
      <c r="F19" s="38" t="s">
        <v>71</v>
      </c>
    </row>
    <row r="20" spans="1:6" x14ac:dyDescent="0.25">
      <c r="A20" s="3" t="s">
        <v>127</v>
      </c>
      <c r="B20" s="19" t="s">
        <v>85</v>
      </c>
      <c r="C20" s="3" t="s">
        <v>79</v>
      </c>
      <c r="D20" s="5">
        <v>1</v>
      </c>
      <c r="E20" s="7">
        <f>1*100/30</f>
        <v>3.3333333333333335</v>
      </c>
      <c r="F20" s="38" t="s">
        <v>71</v>
      </c>
    </row>
  </sheetData>
  <autoFilter ref="B2:F20">
    <sortState ref="B3:F20">
      <sortCondition ref="C2:C10"/>
    </sortState>
  </autoFilter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H12"/>
  <sheetViews>
    <sheetView workbookViewId="0">
      <selection activeCell="B11" sqref="B11:F11"/>
    </sheetView>
  </sheetViews>
  <sheetFormatPr defaultRowHeight="13.2" x14ac:dyDescent="0.25"/>
  <cols>
    <col min="2" max="2" width="36.5546875" customWidth="1"/>
    <col min="3" max="3" width="42.5546875" customWidth="1"/>
    <col min="4" max="4" width="12.5546875" style="6" customWidth="1"/>
    <col min="5" max="5" width="11.5546875" style="6" customWidth="1"/>
    <col min="6" max="6" width="30.88671875" customWidth="1"/>
    <col min="7" max="7" width="19.6640625" customWidth="1"/>
  </cols>
  <sheetData>
    <row r="1" spans="1:8" x14ac:dyDescent="0.25">
      <c r="B1" s="47" t="s">
        <v>123</v>
      </c>
      <c r="C1" s="47"/>
      <c r="D1" s="47"/>
      <c r="E1" s="1"/>
      <c r="F1" s="1"/>
    </row>
    <row r="2" spans="1:8" x14ac:dyDescent="0.25">
      <c r="B2" s="8" t="s">
        <v>7</v>
      </c>
      <c r="C2" s="1" t="s">
        <v>2</v>
      </c>
      <c r="D2" s="1" t="s">
        <v>0</v>
      </c>
      <c r="E2" s="1" t="s">
        <v>3</v>
      </c>
      <c r="F2" s="2" t="s">
        <v>5</v>
      </c>
      <c r="G2" s="2" t="s">
        <v>1</v>
      </c>
      <c r="H2" s="2">
        <v>30</v>
      </c>
    </row>
    <row r="3" spans="1:8" x14ac:dyDescent="0.25">
      <c r="A3" s="3" t="s">
        <v>127</v>
      </c>
      <c r="B3" t="s">
        <v>119</v>
      </c>
      <c r="C3" s="3" t="s">
        <v>117</v>
      </c>
      <c r="D3" s="5">
        <v>2</v>
      </c>
      <c r="E3" s="5">
        <f>2*100/30</f>
        <v>6.666666666666667</v>
      </c>
      <c r="F3" s="35" t="s">
        <v>118</v>
      </c>
    </row>
    <row r="4" spans="1:8" ht="15.6" x14ac:dyDescent="0.25">
      <c r="A4" s="2" t="s">
        <v>125</v>
      </c>
      <c r="B4" s="10" t="s">
        <v>44</v>
      </c>
      <c r="C4" s="3" t="s">
        <v>4</v>
      </c>
      <c r="D4" s="30">
        <v>24</v>
      </c>
      <c r="E4" s="7">
        <f>D4*100/30</f>
        <v>80</v>
      </c>
      <c r="F4" s="11" t="s">
        <v>16</v>
      </c>
    </row>
    <row r="5" spans="1:8" ht="15.6" x14ac:dyDescent="0.25">
      <c r="A5" s="2" t="s">
        <v>126</v>
      </c>
      <c r="B5" s="10" t="s">
        <v>48</v>
      </c>
      <c r="C5" s="3" t="s">
        <v>4</v>
      </c>
      <c r="D5" s="30">
        <v>20</v>
      </c>
      <c r="E5" s="7">
        <f>D5*100/30</f>
        <v>66.666666666666671</v>
      </c>
      <c r="F5" s="11" t="s">
        <v>16</v>
      </c>
    </row>
    <row r="6" spans="1:8" ht="15.6" x14ac:dyDescent="0.25">
      <c r="A6" s="2" t="s">
        <v>126</v>
      </c>
      <c r="B6" s="10" t="s">
        <v>47</v>
      </c>
      <c r="C6" s="3" t="s">
        <v>4</v>
      </c>
      <c r="D6" s="30">
        <v>19</v>
      </c>
      <c r="E6" s="7">
        <f>D6*100/30</f>
        <v>63.333333333333336</v>
      </c>
      <c r="F6" s="11" t="s">
        <v>16</v>
      </c>
    </row>
    <row r="7" spans="1:8" ht="15.6" x14ac:dyDescent="0.25">
      <c r="A7" s="2" t="s">
        <v>126</v>
      </c>
      <c r="B7" s="10" t="s">
        <v>49</v>
      </c>
      <c r="C7" s="3" t="s">
        <v>4</v>
      </c>
      <c r="D7" s="30">
        <v>17</v>
      </c>
      <c r="E7" s="7">
        <f>D7*100/30</f>
        <v>56.666666666666664</v>
      </c>
      <c r="F7" s="11" t="s">
        <v>16</v>
      </c>
    </row>
    <row r="8" spans="1:8" ht="15.6" x14ac:dyDescent="0.25">
      <c r="A8" s="3" t="s">
        <v>127</v>
      </c>
      <c r="B8" s="10" t="s">
        <v>46</v>
      </c>
      <c r="C8" s="3" t="s">
        <v>4</v>
      </c>
      <c r="D8" s="30">
        <v>11.5</v>
      </c>
      <c r="E8" s="7">
        <f>11.5*100/30</f>
        <v>38.333333333333336</v>
      </c>
      <c r="F8" s="11" t="s">
        <v>16</v>
      </c>
    </row>
    <row r="9" spans="1:8" ht="15.6" x14ac:dyDescent="0.25">
      <c r="A9" s="3" t="s">
        <v>127</v>
      </c>
      <c r="B9" s="10" t="s">
        <v>45</v>
      </c>
      <c r="C9" s="3" t="s">
        <v>4</v>
      </c>
      <c r="D9" s="30">
        <v>8</v>
      </c>
      <c r="E9" s="7">
        <f>8*100/30</f>
        <v>26.666666666666668</v>
      </c>
      <c r="F9" s="36" t="s">
        <v>16</v>
      </c>
    </row>
    <row r="10" spans="1:8" x14ac:dyDescent="0.25">
      <c r="A10" s="3" t="s">
        <v>127</v>
      </c>
      <c r="B10" s="3" t="s">
        <v>86</v>
      </c>
      <c r="C10" s="3" t="s">
        <v>79</v>
      </c>
      <c r="D10" s="5">
        <v>4</v>
      </c>
      <c r="E10" s="7">
        <f>4*100/30</f>
        <v>13.333333333333334</v>
      </c>
      <c r="F10" s="16" t="s">
        <v>71</v>
      </c>
    </row>
    <row r="11" spans="1:8" x14ac:dyDescent="0.25">
      <c r="A11" s="2" t="s">
        <v>125</v>
      </c>
      <c r="B11" s="3" t="s">
        <v>91</v>
      </c>
      <c r="C11" s="3" t="s">
        <v>89</v>
      </c>
      <c r="D11" s="5">
        <v>23</v>
      </c>
      <c r="E11" s="7">
        <f>D11*100/30</f>
        <v>76.666666666666671</v>
      </c>
      <c r="F11" s="31" t="s">
        <v>90</v>
      </c>
    </row>
    <row r="12" spans="1:8" x14ac:dyDescent="0.25">
      <c r="A12" s="3" t="s">
        <v>127</v>
      </c>
      <c r="B12" s="22" t="s">
        <v>107</v>
      </c>
      <c r="C12" s="26" t="s">
        <v>101</v>
      </c>
      <c r="D12" s="25">
        <v>0</v>
      </c>
      <c r="E12" s="7">
        <f>D12*100/30</f>
        <v>0</v>
      </c>
      <c r="F12" s="27" t="s">
        <v>102</v>
      </c>
      <c r="G12" s="16"/>
    </row>
  </sheetData>
  <autoFilter ref="B2:F12">
    <sortState ref="B3:F12">
      <sortCondition ref="C2:C9"/>
    </sortState>
  </autoFilter>
  <mergeCells count="1">
    <mergeCell ref="B1:D1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H10"/>
  <sheetViews>
    <sheetView tabSelected="1" workbookViewId="0">
      <selection activeCell="F21" sqref="F21"/>
    </sheetView>
  </sheetViews>
  <sheetFormatPr defaultRowHeight="13.2" x14ac:dyDescent="0.25"/>
  <cols>
    <col min="1" max="1" width="9.109375" style="6"/>
    <col min="2" max="2" width="34.6640625" customWidth="1"/>
    <col min="3" max="3" width="41.109375" customWidth="1"/>
    <col min="4" max="4" width="9.88671875" style="6" customWidth="1"/>
    <col min="5" max="5" width="11.33203125" style="6" customWidth="1"/>
    <col min="6" max="6" width="33.33203125" customWidth="1"/>
    <col min="7" max="7" width="19" customWidth="1"/>
  </cols>
  <sheetData>
    <row r="1" spans="1:8" x14ac:dyDescent="0.25">
      <c r="B1" s="47" t="s">
        <v>124</v>
      </c>
      <c r="C1" s="47"/>
      <c r="D1" s="47"/>
      <c r="E1" s="1"/>
      <c r="F1" s="1"/>
    </row>
    <row r="2" spans="1:8" x14ac:dyDescent="0.25">
      <c r="B2" s="8" t="s">
        <v>7</v>
      </c>
      <c r="C2" s="1" t="s">
        <v>2</v>
      </c>
      <c r="D2" s="1" t="s">
        <v>0</v>
      </c>
      <c r="E2" s="1" t="s">
        <v>3</v>
      </c>
      <c r="F2" s="1" t="s">
        <v>5</v>
      </c>
      <c r="G2" s="2" t="s">
        <v>1</v>
      </c>
      <c r="H2" s="2">
        <v>30</v>
      </c>
    </row>
    <row r="3" spans="1:8" x14ac:dyDescent="0.25">
      <c r="A3" s="5" t="s">
        <v>127</v>
      </c>
      <c r="B3" s="14" t="s">
        <v>65</v>
      </c>
      <c r="C3" s="3" t="s">
        <v>53</v>
      </c>
      <c r="D3" s="18">
        <v>6</v>
      </c>
      <c r="E3" s="7">
        <f>D3*100/30</f>
        <v>20</v>
      </c>
      <c r="F3" s="42" t="s">
        <v>54</v>
      </c>
    </row>
    <row r="4" spans="1:8" x14ac:dyDescent="0.25">
      <c r="A4" s="5" t="s">
        <v>127</v>
      </c>
      <c r="B4" s="14" t="s">
        <v>64</v>
      </c>
      <c r="C4" s="3" t="s">
        <v>53</v>
      </c>
      <c r="D4" s="18">
        <v>2.5</v>
      </c>
      <c r="E4" s="7">
        <f>D4*100/30</f>
        <v>8.3333333333333339</v>
      </c>
      <c r="F4" s="42" t="s">
        <v>54</v>
      </c>
    </row>
    <row r="5" spans="1:8" x14ac:dyDescent="0.25">
      <c r="A5" s="5" t="s">
        <v>127</v>
      </c>
      <c r="B5" s="14" t="s">
        <v>68</v>
      </c>
      <c r="C5" s="3" t="s">
        <v>53</v>
      </c>
      <c r="D5" s="18">
        <v>2</v>
      </c>
      <c r="E5" s="7">
        <f>D5*100/30</f>
        <v>6.666666666666667</v>
      </c>
      <c r="F5" s="40"/>
    </row>
    <row r="6" spans="1:8" x14ac:dyDescent="0.25">
      <c r="A6" s="5" t="s">
        <v>127</v>
      </c>
      <c r="B6" s="14" t="s">
        <v>66</v>
      </c>
      <c r="C6" s="3" t="s">
        <v>53</v>
      </c>
      <c r="D6" s="18">
        <v>0</v>
      </c>
      <c r="E6" s="7">
        <f>D6*100/30</f>
        <v>0</v>
      </c>
      <c r="F6" s="38" t="s">
        <v>54</v>
      </c>
    </row>
    <row r="7" spans="1:8" x14ac:dyDescent="0.25">
      <c r="A7" s="5" t="s">
        <v>127</v>
      </c>
      <c r="B7" s="14" t="s">
        <v>67</v>
      </c>
      <c r="C7" s="3" t="s">
        <v>53</v>
      </c>
      <c r="D7" s="18">
        <v>0</v>
      </c>
      <c r="E7" s="7">
        <f>D7*100/30</f>
        <v>0</v>
      </c>
      <c r="F7" s="40"/>
    </row>
    <row r="8" spans="1:8" ht="15.6" x14ac:dyDescent="0.25">
      <c r="A8" s="34" t="s">
        <v>126</v>
      </c>
      <c r="B8" s="10" t="s">
        <v>50</v>
      </c>
      <c r="C8" s="3" t="s">
        <v>4</v>
      </c>
      <c r="D8" s="30">
        <v>14</v>
      </c>
      <c r="E8" s="7">
        <f>14*100/30</f>
        <v>46.666666666666664</v>
      </c>
      <c r="F8" s="37" t="s">
        <v>16</v>
      </c>
    </row>
    <row r="9" spans="1:8" ht="15.6" x14ac:dyDescent="0.25">
      <c r="A9" s="5" t="s">
        <v>127</v>
      </c>
      <c r="B9" s="10" t="s">
        <v>51</v>
      </c>
      <c r="C9" s="3" t="s">
        <v>4</v>
      </c>
      <c r="D9" s="30">
        <v>7</v>
      </c>
      <c r="E9" s="7">
        <f>7*100/30</f>
        <v>23.333333333333332</v>
      </c>
      <c r="F9" s="37" t="s">
        <v>16</v>
      </c>
    </row>
    <row r="10" spans="1:8" x14ac:dyDescent="0.25">
      <c r="A10" s="5" t="s">
        <v>127</v>
      </c>
      <c r="B10" s="3" t="s">
        <v>87</v>
      </c>
      <c r="C10" s="3" t="s">
        <v>79</v>
      </c>
      <c r="D10" s="5">
        <v>3</v>
      </c>
      <c r="E10" s="7">
        <f>3*100/30</f>
        <v>10</v>
      </c>
      <c r="F10" s="38" t="s">
        <v>71</v>
      </c>
    </row>
  </sheetData>
  <autoFilter ref="B2:F10">
    <sortState ref="B3:F10">
      <sortCondition ref="C2:C4"/>
    </sortState>
  </autoFilter>
  <mergeCells count="1">
    <mergeCell ref="B1:D1"/>
  </mergeCells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dcterms:created xsi:type="dcterms:W3CDTF">1996-10-08T23:32:33Z</dcterms:created>
  <dcterms:modified xsi:type="dcterms:W3CDTF">2025-11-05T10:59:13Z</dcterms:modified>
</cp:coreProperties>
</file>